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설계 참고 내역서" sheetId="1" state="visible" r:id="rId1"/>
    <sheet xmlns:r="http://schemas.openxmlformats.org/officeDocument/2006/relationships" name="설계 예시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0">
    <font>
      <name val="Calibri"/>
      <family val="2"/>
      <color theme="1"/>
      <sz val="11"/>
      <scheme val="minor"/>
    </font>
    <font>
      <name val="맑은 고딕"/>
      <b val="1"/>
      <color rgb="00001767"/>
      <sz val="16"/>
    </font>
    <font>
      <name val="맑은 고딕"/>
      <color rgb="004D5460"/>
      <sz val="10"/>
    </font>
    <font>
      <name val="맑은 고딕"/>
      <b val="1"/>
      <color rgb="00FFFFFF"/>
      <sz val="10"/>
    </font>
    <font>
      <name val="맑은 고딕"/>
      <sz val="10"/>
    </font>
    <font>
      <name val="맑은 고딕"/>
      <b val="1"/>
      <color rgb="00001767"/>
      <sz val="10"/>
    </font>
    <font>
      <name val="맑은 고딕"/>
      <color rgb="003D434D"/>
      <sz val="10"/>
    </font>
    <font>
      <name val="맑은 고딕"/>
      <b val="1"/>
      <color rgb="00001767"/>
      <sz val="14"/>
    </font>
    <font>
      <name val="맑은 고딕"/>
      <b val="1"/>
      <sz val="10"/>
    </font>
    <font>
      <name val="맑은 고딕"/>
      <color rgb="004D5460"/>
      <sz val="9"/>
    </font>
  </fonts>
  <fills count="5">
    <fill>
      <patternFill/>
    </fill>
    <fill>
      <patternFill patternType="gray125"/>
    </fill>
    <fill>
      <patternFill patternType="solid">
        <fgColor rgb="00001767"/>
      </patternFill>
    </fill>
    <fill>
      <patternFill patternType="solid">
        <fgColor rgb="00FFF2CC"/>
      </patternFill>
    </fill>
    <fill>
      <patternFill patternType="solid">
        <fgColor rgb="00E7EEF7"/>
      </patternFill>
    </fill>
  </fills>
  <borders count="2">
    <border>
      <left/>
      <right/>
      <top/>
      <bottom/>
      <diagonal/>
    </border>
    <border>
      <left style="thin">
        <color rgb="00BFC7D5"/>
      </left>
      <right style="thin">
        <color rgb="00BFC7D5"/>
      </right>
      <top style="thin">
        <color rgb="00BFC7D5"/>
      </top>
      <bottom style="thin">
        <color rgb="00BFC7D5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center" vertical="center" wrapText="1"/>
    </xf>
    <xf numFmtId="0" fontId="4" fillId="0" borderId="1" applyAlignment="1" pivotButton="0" quotePrefix="0" xfId="0">
      <alignment horizontal="left" vertical="center" wrapText="1"/>
    </xf>
    <xf numFmtId="3" fontId="4" fillId="0" borderId="1" applyAlignment="1" pivotButton="0" quotePrefix="0" xfId="0">
      <alignment horizontal="right" vertical="center" wrapText="1"/>
    </xf>
    <xf numFmtId="0" fontId="4" fillId="0" borderId="1" applyAlignment="1" pivotButton="0" quotePrefix="0" xfId="0">
      <alignment horizontal="center" vertical="center"/>
    </xf>
    <xf numFmtId="0" fontId="5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0" fontId="0" fillId="3" borderId="0" pivotButton="0" quotePrefix="0" xfId="0"/>
    <xf numFmtId="0" fontId="3" fillId="2" borderId="1" applyAlignment="1" pivotButton="0" quotePrefix="0" xfId="0">
      <alignment horizontal="center" wrapText="1"/>
    </xf>
    <xf numFmtId="0" fontId="4" fillId="0" borderId="1" pivotButton="0" quotePrefix="0" xfId="0"/>
    <xf numFmtId="0" fontId="4" fillId="3" borderId="1" pivotButton="0" quotePrefix="0" xfId="0"/>
    <xf numFmtId="3" fontId="4" fillId="0" borderId="1" pivotButton="0" quotePrefix="0" xfId="0"/>
    <xf numFmtId="0" fontId="0" fillId="0" borderId="1" pivotButton="0" quotePrefix="0" xfId="0"/>
    <xf numFmtId="0" fontId="8" fillId="0" borderId="1" pivotButton="0" quotePrefix="0" xfId="0"/>
    <xf numFmtId="3" fontId="8" fillId="4" borderId="1" pivotButton="0" quotePrefix="0" xfId="0"/>
    <xf numFmtId="0" fontId="9" fillId="0" borderId="0" pivotButton="0" quotePrefix="0" xfId="0"/>
    <xf numFmtId="0" fontId="8" fillId="0" borderId="0" pivotButton="0" quotePrefix="0" xfId="0"/>
    <xf numFmtId="0" fontId="4" fillId="0" borderId="1" applyAlignment="1" pivotButton="0" quotePrefix="0" xfId="0">
      <alignment horizontal="left" vertical="center"/>
    </xf>
    <xf numFmtId="0" fontId="4" fillId="3" borderId="1" applyAlignment="1" pivotButton="0" quotePrefix="0" xfId="0">
      <alignment horizontal="center" vertical="center"/>
    </xf>
    <xf numFmtId="3" fontId="4" fillId="0" borderId="1" applyAlignment="1" pivotButton="0" quotePrefix="0" xfId="0">
      <alignment horizontal="right" vertical="center"/>
    </xf>
    <xf numFmtId="0" fontId="8" fillId="4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K23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8" customWidth="1" min="2" max="2"/>
    <col width="26" customWidth="1" min="3" max="3"/>
    <col width="40" customWidth="1" min="4" max="4"/>
    <col width="6" customWidth="1" min="5" max="5"/>
    <col width="12" customWidth="1" min="6" max="6"/>
    <col width="12" customWidth="1" min="7" max="7"/>
    <col width="12" customWidth="1" min="8" max="8"/>
    <col width="24" customWidth="1" min="9" max="9"/>
    <col width="26" customWidth="1" min="10" max="10"/>
    <col width="34" customWidth="1" min="11" max="11"/>
  </cols>
  <sheetData>
    <row r="1">
      <c r="A1" s="1" t="inlineStr">
        <is>
          <t>JIN SAFETY 스마트 안전장비 설계 참고 내역서</t>
        </is>
      </c>
    </row>
    <row r="2">
      <c r="A2" s="2" t="inlineStr">
        <is>
          <t>(주)진인프라 플랫폼사업그룹 | 02-330-3968 | jdlee@jininfra.com | 2026-10-21 기준 | 단가 VAT 별도 | 수량은 현장 실측 후 확정</t>
        </is>
      </c>
    </row>
    <row r="4" ht="30" customHeight="1">
      <c r="A4" s="3" t="inlineStr">
        <is>
          <t>No</t>
        </is>
      </c>
      <c r="B4" s="3" t="inlineStr">
        <is>
          <t>구분</t>
        </is>
      </c>
      <c r="C4" s="3" t="inlineStr">
        <is>
          <t>품목 (일반 명칭)</t>
        </is>
      </c>
      <c r="D4" s="3" t="inlineStr">
        <is>
          <t>성능 규격</t>
        </is>
      </c>
      <c r="E4" s="3" t="inlineStr">
        <is>
          <t>단위</t>
        </is>
      </c>
      <c r="F4" s="3" t="inlineStr">
        <is>
          <t>구매 단가</t>
        </is>
      </c>
      <c r="G4" s="3" t="inlineStr">
        <is>
          <t>임대 단가 (월)</t>
        </is>
      </c>
      <c r="H4" s="3" t="inlineStr">
        <is>
          <t>월 이용료</t>
        </is>
      </c>
      <c r="I4" s="3" t="inlineStr">
        <is>
          <t>수량 산정 기준</t>
        </is>
      </c>
      <c r="J4" s="3" t="inlineStr">
        <is>
          <t>산안비 계상</t>
        </is>
      </c>
      <c r="K4" s="3" t="inlineStr">
        <is>
          <t>비고</t>
        </is>
      </c>
    </row>
    <row r="5" ht="44" customHeight="1">
      <c r="A5" s="4" t="n">
        <v>1</v>
      </c>
      <c r="B5" s="4" t="inlineStr">
        <is>
          <t>영상</t>
        </is>
      </c>
      <c r="C5" s="5" t="inlineStr">
        <is>
          <t>이동형 CCTV 소형 (자석 거치)</t>
        </is>
      </c>
      <c r="D5" s="5" t="inlineStr">
        <is>
          <t>광학 4배, LTE 내장, 타공 없이 자석 부착</t>
        </is>
      </c>
      <c r="E5" s="4" t="inlineStr">
        <is>
          <t>대</t>
        </is>
      </c>
      <c r="F5" s="6" t="n">
        <v>2500000</v>
      </c>
      <c r="G5" s="6" t="n">
        <v>400000</v>
      </c>
      <c r="H5" s="7" t="inlineStr">
        <is>
          <t>-</t>
        </is>
      </c>
      <c r="I5" s="5" t="inlineStr">
        <is>
          <t>위험구역, 개구부 수 기준 구역당 1대</t>
        </is>
      </c>
      <c r="J5" s="5" t="inlineStr">
        <is>
          <t>계상 가능 (2026 계약분 구입, 임대 100%, 한도 총액 20%)</t>
        </is>
      </c>
      <c r="K5" s="5" t="inlineStr">
        <is>
          <t>스피커형 2,700,000. 임대는 1~6개월 단가 (7~18개월 350,000, 19개월 이상 300,000)</t>
        </is>
      </c>
    </row>
    <row r="6" ht="44" customHeight="1">
      <c r="A6" s="4" t="n">
        <v>2</v>
      </c>
      <c r="B6" s="4" t="inlineStr">
        <is>
          <t>영상</t>
        </is>
      </c>
      <c r="C6" s="5" t="inlineStr">
        <is>
          <t>이동형 CCTV 표준형 (삼각대)</t>
        </is>
      </c>
      <c r="D6" s="5" t="inlineStr">
        <is>
          <t>PTZ 200만 화소, 광학 15배, SSD 256GB, 24V 25Ah 약 20시간, 메탈 함체, 20W 혼 스피커</t>
        </is>
      </c>
      <c r="E6" s="4" t="inlineStr">
        <is>
          <t>대</t>
        </is>
      </c>
      <c r="F6" s="6" t="n">
        <v>4000000</v>
      </c>
      <c r="G6" s="6" t="n">
        <v>400000</v>
      </c>
      <c r="H6" s="7" t="inlineStr">
        <is>
          <t>-</t>
        </is>
      </c>
      <c r="I6" s="5" t="inlineStr">
        <is>
          <t>작업 구간 연장 100~150m당 1대</t>
        </is>
      </c>
      <c r="J6" s="5" t="inlineStr">
        <is>
          <t>계상 가능 (2026 계약분 구입, 임대 100%, 한도 총액 20%)</t>
        </is>
      </c>
      <c r="K6" s="5" t="inlineStr">
        <is>
          <t>임대 구간 단가 동일</t>
        </is>
      </c>
    </row>
    <row r="7" ht="44" customHeight="1">
      <c r="A7" s="4" t="n">
        <v>3</v>
      </c>
      <c r="B7" s="4" t="inlineStr">
        <is>
          <t>영상</t>
        </is>
      </c>
      <c r="C7" s="5" t="inlineStr">
        <is>
          <t>이동형 CCTV 확장형 (이동대차)</t>
        </is>
      </c>
      <c r="D7" s="5" t="inlineStr">
        <is>
          <t>광학 25배, 최대 높이 3m, 12V 60Ah 약 48시간, 070 비상호출</t>
        </is>
      </c>
      <c r="E7" s="4" t="inlineStr">
        <is>
          <t>대</t>
        </is>
      </c>
      <c r="F7" s="6" t="n">
        <v>4300000</v>
      </c>
      <c r="G7" s="6" t="n">
        <v>400000</v>
      </c>
      <c r="H7" s="7" t="inlineStr">
        <is>
          <t>-</t>
        </is>
      </c>
      <c r="I7" s="5" t="inlineStr">
        <is>
          <t>광범위 구간, 부감 조망 위치 1대</t>
        </is>
      </c>
      <c r="J7" s="5" t="inlineStr">
        <is>
          <t>계상 가능 (2026 계약분 구입, 임대 100%, 한도 총액 20%)</t>
        </is>
      </c>
      <c r="K7" s="5" t="inlineStr">
        <is>
          <t>임대 구간 단가 동일. 열화상 옵션 별도</t>
        </is>
      </c>
    </row>
    <row r="8" ht="44" customHeight="1">
      <c r="A8" s="4" t="n">
        <v>4</v>
      </c>
      <c r="B8" s="4" t="inlineStr">
        <is>
          <t>영상</t>
        </is>
      </c>
      <c r="C8" s="5" t="inlineStr">
        <is>
          <t>녹화기 (TTA 인증 4채널)</t>
        </is>
      </c>
      <c r="D8" s="5" t="inlineStr">
        <is>
          <t>TTA 인증 NVR 4채널, 30일 보관</t>
        </is>
      </c>
      <c r="E8" s="4" t="inlineStr">
        <is>
          <t>대</t>
        </is>
      </c>
      <c r="F8" s="6" t="n">
        <v>800000</v>
      </c>
      <c r="G8" s="7" t="inlineStr">
        <is>
          <t>-</t>
        </is>
      </c>
      <c r="H8" s="7" t="inlineStr">
        <is>
          <t>-</t>
        </is>
      </c>
      <c r="I8" s="5" t="inlineStr">
        <is>
          <t>카메라 4대당 1대</t>
        </is>
      </c>
      <c r="J8" s="5" t="inlineStr">
        <is>
          <t>계상 가능 (2026 계약분 구입, 임대 100%, 한도 총액 20%)</t>
        </is>
      </c>
      <c r="K8" s="5" t="inlineStr">
        <is>
          <t>임대 시 녹화 장치 무상 제공</t>
        </is>
      </c>
    </row>
    <row r="9" ht="44" customHeight="1">
      <c r="A9" s="4" t="n">
        <v>5</v>
      </c>
      <c r="B9" s="4" t="inlineStr">
        <is>
          <t>플랫폼</t>
        </is>
      </c>
      <c r="C9" s="5" t="inlineStr">
        <is>
          <t>AI 안전관제 플랫폼 (4채널)</t>
        </is>
      </c>
      <c r="D9" s="5" t="inlineStr">
        <is>
          <t>AI 위험 판정 14종, 2단계 재판독, 카카오 알림톡, Web, 모바일 관제</t>
        </is>
      </c>
      <c r="E9" s="4" t="inlineStr">
        <is>
          <t>식</t>
        </is>
      </c>
      <c r="F9" s="7" t="inlineStr">
        <is>
          <t>-</t>
        </is>
      </c>
      <c r="G9" s="7" t="inlineStr">
        <is>
          <t>-</t>
        </is>
      </c>
      <c r="H9" s="6" t="n">
        <v>300000</v>
      </c>
      <c r="I9" s="5" t="inlineStr">
        <is>
          <t>카메라 채널 4개까지</t>
        </is>
      </c>
      <c r="J9" s="5" t="inlineStr">
        <is>
          <t>발주처 판단 (원격 관제 서비스)</t>
        </is>
      </c>
      <c r="K9" s="5" t="inlineStr">
        <is>
          <t>9채널 500,000, 16채널 900,000</t>
        </is>
      </c>
    </row>
    <row r="10" ht="44" customHeight="1">
      <c r="A10" s="4" t="n">
        <v>6</v>
      </c>
      <c r="B10" s="4" t="inlineStr">
        <is>
          <t>플랫폼</t>
        </is>
      </c>
      <c r="C10" s="5" t="inlineStr">
        <is>
          <t>웨어러블 연동</t>
        </is>
      </c>
      <c r="D10" s="5" t="inlineStr">
        <is>
          <t>스마트밴드 인원 구간별 관제 연동</t>
        </is>
      </c>
      <c r="E10" s="4" t="inlineStr">
        <is>
          <t>식</t>
        </is>
      </c>
      <c r="F10" s="7" t="inlineStr">
        <is>
          <t>-</t>
        </is>
      </c>
      <c r="G10" s="7" t="inlineStr">
        <is>
          <t>-</t>
        </is>
      </c>
      <c r="H10" s="6" t="n">
        <v>200000</v>
      </c>
      <c r="I10" s="5" t="inlineStr">
        <is>
          <t>착용 인원 300명까지</t>
        </is>
      </c>
      <c r="J10" s="5" t="inlineStr">
        <is>
          <t>발주처 판단</t>
        </is>
      </c>
      <c r="K10" s="5" t="inlineStr">
        <is>
          <t>1,000명까지 400,000, 2,000명까지 700,000</t>
        </is>
      </c>
    </row>
    <row r="11" ht="44" customHeight="1">
      <c r="A11" s="4" t="n">
        <v>7</v>
      </c>
      <c r="B11" s="4" t="inlineStr">
        <is>
          <t>근로자</t>
        </is>
      </c>
      <c r="C11" s="5" t="inlineStr">
        <is>
          <t>근로자 스마트밴드</t>
        </is>
      </c>
      <c r="D11" s="5" t="inlineStr">
        <is>
          <t>심박, 체온, 위치, 관제 화면 연동</t>
        </is>
      </c>
      <c r="E11" s="4" t="inlineStr">
        <is>
          <t>개</t>
        </is>
      </c>
      <c r="F11" s="6" t="n">
        <v>170000</v>
      </c>
      <c r="G11" s="7" t="inlineStr">
        <is>
          <t>-</t>
        </is>
      </c>
      <c r="H11" s="7" t="inlineStr">
        <is>
          <t>-</t>
        </is>
      </c>
      <c r="I11" s="5" t="inlineStr">
        <is>
          <t>상시 작업 인원 기준</t>
        </is>
      </c>
      <c r="J11" s="5" t="inlineStr">
        <is>
          <t>계상 가능</t>
        </is>
      </c>
      <c r="K11" s="5" t="inlineStr"/>
    </row>
    <row r="12" ht="44" customHeight="1">
      <c r="A12" s="4" t="n">
        <v>8</v>
      </c>
      <c r="B12" s="4" t="inlineStr">
        <is>
          <t>장비</t>
        </is>
      </c>
      <c r="C12" s="5" t="inlineStr">
        <is>
          <t>AI 중장비 협착 방지</t>
        </is>
      </c>
      <c r="D12" s="5" t="inlineStr">
        <is>
          <t>영상 AI로 사람만 선별 감지, 경보</t>
        </is>
      </c>
      <c r="E12" s="4" t="inlineStr">
        <is>
          <t>대</t>
        </is>
      </c>
      <c r="F12" s="6" t="n">
        <v>2700000</v>
      </c>
      <c r="G12" s="7" t="inlineStr">
        <is>
          <t>-</t>
        </is>
      </c>
      <c r="H12" s="7" t="inlineStr">
        <is>
          <t>-</t>
        </is>
      </c>
      <c r="I12" s="5" t="inlineStr">
        <is>
          <t>굴착기, 지게차 등 대상 장비 대수</t>
        </is>
      </c>
      <c r="J12" s="5" t="inlineStr">
        <is>
          <t>계상 가능 (2026 계약분 구입, 임대 100%, 한도 총액 20%)</t>
        </is>
      </c>
      <c r="K12" s="5" t="inlineStr"/>
    </row>
    <row r="13" ht="44" customHeight="1">
      <c r="A13" s="4" t="n">
        <v>9</v>
      </c>
      <c r="B13" s="4" t="inlineStr">
        <is>
          <t>가시설</t>
        </is>
      </c>
      <c r="C13" s="5" t="inlineStr">
        <is>
          <t>붕괴감지 경보기 (단독 경보형)</t>
        </is>
      </c>
      <c r="D13" s="5" t="inlineStr">
        <is>
          <t>기울기 3° 경고, 3.1° 이상 사이렌, 가시설 부착</t>
        </is>
      </c>
      <c r="E13" s="4" t="inlineStr">
        <is>
          <t>대</t>
        </is>
      </c>
      <c r="F13" s="6" t="n">
        <v>500000</v>
      </c>
      <c r="G13" s="7" t="inlineStr">
        <is>
          <t>-</t>
        </is>
      </c>
      <c r="H13" s="7" t="inlineStr">
        <is>
          <t>-</t>
        </is>
      </c>
      <c r="I13" s="5" t="inlineStr">
        <is>
          <t>흙막이, 동바리 감시 구간당 1대</t>
        </is>
      </c>
      <c r="J13" s="5" t="inlineStr">
        <is>
          <t>계상 가능 (2026 계약분 구입, 임대 100%, 한도 총액 20%)</t>
        </is>
      </c>
      <c r="K13" s="5" t="inlineStr"/>
    </row>
    <row r="14" ht="44" customHeight="1">
      <c r="A14" s="4" t="n">
        <v>10</v>
      </c>
      <c r="B14" s="4" t="inlineStr">
        <is>
          <t>설치</t>
        </is>
      </c>
      <c r="C14" s="5" t="inlineStr">
        <is>
          <t>설치, 시운전</t>
        </is>
      </c>
      <c r="D14" s="5" t="inlineStr">
        <is>
          <t>현장 배치, 각도 조정, 관제 연결</t>
        </is>
      </c>
      <c r="E14" s="4" t="inlineStr">
        <is>
          <t>식</t>
        </is>
      </c>
      <c r="F14" s="6" t="n">
        <v>800000</v>
      </c>
      <c r="G14" s="7" t="inlineStr">
        <is>
          <t>-</t>
        </is>
      </c>
      <c r="H14" s="7" t="inlineStr">
        <is>
          <t>-</t>
        </is>
      </c>
      <c r="I14" s="5" t="inlineStr">
        <is>
          <t>현장당 1식</t>
        </is>
      </c>
      <c r="J14" s="5" t="inlineStr">
        <is>
          <t>장비 구입비에 포함 시 계상, 발주처 판단</t>
        </is>
      </c>
      <c r="K14" s="5" t="inlineStr">
        <is>
          <t>장비 추가 시 대당 300,000</t>
        </is>
      </c>
    </row>
    <row r="15" ht="44" customHeight="1">
      <c r="A15" s="4" t="n">
        <v>11</v>
      </c>
      <c r="B15" s="4" t="inlineStr">
        <is>
          <t>설치</t>
        </is>
      </c>
      <c r="C15" s="5" t="inlineStr">
        <is>
          <t>사용자 교육</t>
        </is>
      </c>
      <c r="D15" s="5" t="inlineStr">
        <is>
          <t>관리자, 현장 담당 교육, 매뉴얼</t>
        </is>
      </c>
      <c r="E15" s="4" t="inlineStr">
        <is>
          <t>회</t>
        </is>
      </c>
      <c r="F15" s="6" t="n">
        <v>200000</v>
      </c>
      <c r="G15" s="7" t="inlineStr">
        <is>
          <t>-</t>
        </is>
      </c>
      <c r="H15" s="7" t="inlineStr">
        <is>
          <t>-</t>
        </is>
      </c>
      <c r="I15" s="5" t="inlineStr">
        <is>
          <t>현장당 1회</t>
        </is>
      </c>
      <c r="J15" s="5" t="inlineStr">
        <is>
          <t>발주처 판단</t>
        </is>
      </c>
      <c r="K15" s="5" t="inlineStr"/>
    </row>
    <row r="16" ht="44" customHeight="1">
      <c r="A16" s="4" t="n">
        <v>12</v>
      </c>
      <c r="B16" s="4" t="inlineStr">
        <is>
          <t>통신</t>
        </is>
      </c>
      <c r="C16" s="5" t="inlineStr">
        <is>
          <t>LTE 회선</t>
        </is>
      </c>
      <c r="D16" s="5" t="inlineStr">
        <is>
          <t>KT LTE, 당사 개통, 관리</t>
        </is>
      </c>
      <c r="E16" s="4" t="inlineStr">
        <is>
          <t>회선</t>
        </is>
      </c>
      <c r="F16" s="7" t="inlineStr">
        <is>
          <t>-</t>
        </is>
      </c>
      <c r="G16" s="7" t="inlineStr">
        <is>
          <t>-</t>
        </is>
      </c>
      <c r="H16" s="6" t="n">
        <v>49091</v>
      </c>
      <c r="I16" s="5" t="inlineStr">
        <is>
          <t>카메라 대수 기준</t>
        </is>
      </c>
      <c r="J16" s="5" t="inlineStr">
        <is>
          <t>계상 대상 아님 (통신비)</t>
        </is>
      </c>
      <c r="K16" s="5" t="inlineStr"/>
    </row>
    <row r="17" ht="44" customHeight="1">
      <c r="A17" s="4" t="n">
        <v>13</v>
      </c>
      <c r="B17" s="4" t="inlineStr">
        <is>
          <t>통신</t>
        </is>
      </c>
      <c r="C17" s="5" t="inlineStr">
        <is>
          <t>고정 IP</t>
        </is>
      </c>
      <c r="D17" s="5" t="inlineStr">
        <is>
          <t>공공망, 방화벽 연동용</t>
        </is>
      </c>
      <c r="E17" s="4" t="inlineStr">
        <is>
          <t>회선</t>
        </is>
      </c>
      <c r="F17" s="7" t="inlineStr">
        <is>
          <t>-</t>
        </is>
      </c>
      <c r="G17" s="7" t="inlineStr">
        <is>
          <t>-</t>
        </is>
      </c>
      <c r="H17" s="6" t="n">
        <v>10000</v>
      </c>
      <c r="I17" s="5" t="inlineStr">
        <is>
          <t>회선 수 기준</t>
        </is>
      </c>
      <c r="J17" s="5" t="inlineStr">
        <is>
          <t>계상 대상 아님 (통신비)</t>
        </is>
      </c>
      <c r="K17" s="5" t="inlineStr"/>
    </row>
    <row r="19">
      <c r="A19" s="8" t="inlineStr">
        <is>
          <t>작성 기준</t>
        </is>
      </c>
    </row>
    <row r="20">
      <c r="A20" s="9" t="inlineStr">
        <is>
          <t>1. 산업안전보건관리비 : 고용노동부고시 제2025-11호, 2026년 계약분은 스마트 안전장비 구입비와 임대비 전액 계상, 사용한도 총액의 20% 이내. 집행 여부는 발주처가 판단합니다.</t>
        </is>
      </c>
    </row>
    <row r="21">
      <c r="A21" s="9" t="inlineStr">
        <is>
          <t>2. 품목명은 제조사 고유 명칭 대신 일반 명칭으로 적었습니다. 설계 내역 품목명에 맞춰 대조표를 함께 드립니다.</t>
        </is>
      </c>
    </row>
    <row r="22">
      <c r="A22" s="9" t="inlineStr">
        <is>
          <t>3. 단가는 2026-10-21 공개 단가(VAT 별도)이며 수량, 기간에 따라 조정될 수 있습니다. 설계 반영용 견적은 jinsafe.jininfra.com/Brochure 에서 요청할 수 있습니다.</t>
        </is>
      </c>
    </row>
    <row r="23">
      <c r="A23" s="9" t="inlineStr">
        <is>
          <t>4. 설계 예시 시트에 수량을 넣으면 구매형, 임대형 금액이 자동 계산됩니다.</t>
        </is>
      </c>
    </row>
  </sheetData>
  <mergeCells count="5">
    <mergeCell ref="A22:K22"/>
    <mergeCell ref="A20:K20"/>
    <mergeCell ref="A21:K21"/>
    <mergeCell ref="A19:K19"/>
    <mergeCell ref="A23:K23"/>
  </mergeCells>
  <pageMargins left="0.75" right="0.75" top="1" bottom="1" header="0.5" footer="0.5"/>
  <pageSetup orientation="landscape"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8"/>
  <sheetViews>
    <sheetView workbookViewId="0">
      <selection activeCell="A1" sqref="A1"/>
    </sheetView>
  </sheetViews>
  <sheetFormatPr baseColWidth="8" defaultRowHeight="15"/>
  <cols>
    <col width="5" customWidth="1" min="1" max="1"/>
    <col width="30" customWidth="1" min="2" max="2"/>
    <col width="6" customWidth="1" min="3" max="3"/>
    <col width="7" customWidth="1" min="4" max="4"/>
    <col width="12" customWidth="1" min="5" max="5"/>
    <col width="13" customWidth="1" min="6" max="6"/>
    <col width="12" customWidth="1" min="7" max="7"/>
    <col width="14" customWidth="1" min="8" max="8"/>
    <col width="14" customWidth="1" min="9" max="9"/>
    <col width="14" customWidth="1" min="10" max="10"/>
  </cols>
  <sheetData>
    <row r="1">
      <c r="A1" s="10" t="inlineStr">
        <is>
          <t>설계 예시 — 노란 칸의 수량, 기간을 바꾸면 계산됩니다</t>
        </is>
      </c>
    </row>
    <row r="3">
      <c r="A3" s="20" t="inlineStr">
        <is>
          <t>공사 기간 (개월)</t>
        </is>
      </c>
      <c r="C3" s="11" t="n">
        <v>12</v>
      </c>
    </row>
    <row r="5">
      <c r="A5" s="3" t="inlineStr">
        <is>
          <t>No</t>
        </is>
      </c>
      <c r="B5" s="3" t="inlineStr">
        <is>
          <t>품목</t>
        </is>
      </c>
      <c r="C5" s="3" t="inlineStr">
        <is>
          <t>단위</t>
        </is>
      </c>
      <c r="D5" s="3" t="inlineStr">
        <is>
          <t>수량</t>
        </is>
      </c>
      <c r="E5" s="3" t="inlineStr">
        <is>
          <t>구매 단가</t>
        </is>
      </c>
      <c r="F5" s="3" t="inlineStr">
        <is>
          <t>임대 단가 (월)</t>
        </is>
      </c>
      <c r="G5" s="3" t="inlineStr">
        <is>
          <t>월 이용료</t>
        </is>
      </c>
      <c r="H5" s="3" t="inlineStr">
        <is>
          <t>구매형 금액</t>
        </is>
      </c>
      <c r="I5" s="3" t="inlineStr">
        <is>
          <t>임대형 적용</t>
        </is>
      </c>
      <c r="J5" s="3" t="inlineStr">
        <is>
          <t>임대형 금액</t>
        </is>
      </c>
    </row>
    <row r="6">
      <c r="A6" s="7" t="n">
        <v>2</v>
      </c>
      <c r="B6" s="21" t="inlineStr">
        <is>
          <t>이동형 CCTV 표준형 (삼각대)</t>
        </is>
      </c>
      <c r="C6" s="7" t="inlineStr">
        <is>
          <t>대</t>
        </is>
      </c>
      <c r="D6" s="22" t="n">
        <v>2</v>
      </c>
      <c r="E6" s="23">
        <f>IF(ISNUMBER('설계 참고 내역서'!F6),'설계 참고 내역서'!F6,0)</f>
        <v/>
      </c>
      <c r="F6" s="23">
        <f>IF(ISNUMBER('설계 참고 내역서'!G6),'설계 참고 내역서'!G6,0)</f>
        <v/>
      </c>
      <c r="G6" s="23">
        <f>IF(ISNUMBER('설계 참고 내역서'!H6),'설계 참고 내역서'!H6,0)</f>
        <v/>
      </c>
      <c r="H6" s="23">
        <f>D6*E6+D6*G6*$C$3</f>
        <v/>
      </c>
      <c r="I6" s="7" t="inlineStr">
        <is>
          <t>월 임대</t>
        </is>
      </c>
      <c r="J6" s="23">
        <f>IF(I6="월 임대",D6*IF($C$3&lt;=6,F6,IF($C$3&lt;=18,350000,300000))*$C$3,IF(I6="임대료에 포함",0,IF(I6="월 이용료",D6*G6*$C$3,D6*E6+D6*G6*$C$3)))</f>
        <v/>
      </c>
    </row>
    <row r="7">
      <c r="A7" s="7" t="n">
        <v>4</v>
      </c>
      <c r="B7" s="21" t="inlineStr">
        <is>
          <t>녹화기 (TTA 인증 4채널)</t>
        </is>
      </c>
      <c r="C7" s="7" t="inlineStr">
        <is>
          <t>대</t>
        </is>
      </c>
      <c r="D7" s="22" t="n">
        <v>1</v>
      </c>
      <c r="E7" s="23">
        <f>IF(ISNUMBER('설계 참고 내역서'!F8),'설계 참고 내역서'!F8,0)</f>
        <v/>
      </c>
      <c r="F7" s="23">
        <f>IF(ISNUMBER('설계 참고 내역서'!G8),'설계 참고 내역서'!G8,0)</f>
        <v/>
      </c>
      <c r="G7" s="23">
        <f>IF(ISNUMBER('설계 참고 내역서'!H8),'설계 참고 내역서'!H8,0)</f>
        <v/>
      </c>
      <c r="H7" s="23">
        <f>D7*E7+D7*G7*$C$3</f>
        <v/>
      </c>
      <c r="I7" s="7" t="inlineStr">
        <is>
          <t>임대료에 포함</t>
        </is>
      </c>
      <c r="J7" s="23">
        <f>IF(I7="월 임대",D7*IF($C$3&lt;=6,F7,IF($C$3&lt;=18,350000,300000))*$C$3,IF(I7="임대료에 포함",0,IF(I7="월 이용료",D7*G7*$C$3,D7*E7+D7*G7*$C$3)))</f>
        <v/>
      </c>
    </row>
    <row r="8">
      <c r="A8" s="7" t="n">
        <v>5</v>
      </c>
      <c r="B8" s="21" t="inlineStr">
        <is>
          <t>AI 안전관제 플랫폼 (4채널)</t>
        </is>
      </c>
      <c r="C8" s="7" t="inlineStr">
        <is>
          <t>식</t>
        </is>
      </c>
      <c r="D8" s="22" t="n">
        <v>1</v>
      </c>
      <c r="E8" s="23">
        <f>IF(ISNUMBER('설계 참고 내역서'!F9),'설계 참고 내역서'!F9,0)</f>
        <v/>
      </c>
      <c r="F8" s="23">
        <f>IF(ISNUMBER('설계 참고 내역서'!G9),'설계 참고 내역서'!G9,0)</f>
        <v/>
      </c>
      <c r="G8" s="23">
        <f>IF(ISNUMBER('설계 참고 내역서'!H9),'설계 참고 내역서'!H9,0)</f>
        <v/>
      </c>
      <c r="H8" s="23">
        <f>D8*E8+D8*G8*$C$3</f>
        <v/>
      </c>
      <c r="I8" s="7" t="inlineStr">
        <is>
          <t>월 이용료</t>
        </is>
      </c>
      <c r="J8" s="23">
        <f>IF(I8="월 임대",D8*IF($C$3&lt;=6,F8,IF($C$3&lt;=18,350000,300000))*$C$3,IF(I8="임대료에 포함",0,IF(I8="월 이용료",D8*G8*$C$3,D8*E8+D8*G8*$C$3)))</f>
        <v/>
      </c>
    </row>
    <row r="9">
      <c r="A9" s="7" t="n">
        <v>7</v>
      </c>
      <c r="B9" s="21" t="inlineStr">
        <is>
          <t>근로자 스마트밴드</t>
        </is>
      </c>
      <c r="C9" s="7" t="inlineStr">
        <is>
          <t>개</t>
        </is>
      </c>
      <c r="D9" s="22" t="n">
        <v>10</v>
      </c>
      <c r="E9" s="23">
        <f>IF(ISNUMBER('설계 참고 내역서'!F11),'설계 참고 내역서'!F11,0)</f>
        <v/>
      </c>
      <c r="F9" s="23">
        <f>IF(ISNUMBER('설계 참고 내역서'!G11),'설계 참고 내역서'!G11,0)</f>
        <v/>
      </c>
      <c r="G9" s="23">
        <f>IF(ISNUMBER('설계 참고 내역서'!H11),'설계 참고 내역서'!H11,0)</f>
        <v/>
      </c>
      <c r="H9" s="23">
        <f>D9*E9+D9*G9*$C$3</f>
        <v/>
      </c>
      <c r="I9" s="7" t="inlineStr">
        <is>
          <t>구매</t>
        </is>
      </c>
      <c r="J9" s="23">
        <f>IF(I9="월 임대",D9*IF($C$3&lt;=6,F9,IF($C$3&lt;=18,350000,300000))*$C$3,IF(I9="임대료에 포함",0,IF(I9="월 이용료",D9*G9*$C$3,D9*E9+D9*G9*$C$3)))</f>
        <v/>
      </c>
    </row>
    <row r="10">
      <c r="A10" s="7" t="n">
        <v>8</v>
      </c>
      <c r="B10" s="21" t="inlineStr">
        <is>
          <t>AI 중장비 협착 방지</t>
        </is>
      </c>
      <c r="C10" s="7" t="inlineStr">
        <is>
          <t>대</t>
        </is>
      </c>
      <c r="D10" s="22" t="n">
        <v>1</v>
      </c>
      <c r="E10" s="23">
        <f>IF(ISNUMBER('설계 참고 내역서'!F12),'설계 참고 내역서'!F12,0)</f>
        <v/>
      </c>
      <c r="F10" s="23">
        <f>IF(ISNUMBER('설계 참고 내역서'!G12),'설계 참고 내역서'!G12,0)</f>
        <v/>
      </c>
      <c r="G10" s="23">
        <f>IF(ISNUMBER('설계 참고 내역서'!H12),'설계 참고 내역서'!H12,0)</f>
        <v/>
      </c>
      <c r="H10" s="23">
        <f>D10*E10+D10*G10*$C$3</f>
        <v/>
      </c>
      <c r="I10" s="7" t="inlineStr">
        <is>
          <t>구매</t>
        </is>
      </c>
      <c r="J10" s="23">
        <f>IF(I10="월 임대",D10*IF($C$3&lt;=6,F10,IF($C$3&lt;=18,350000,300000))*$C$3,IF(I10="임대료에 포함",0,IF(I10="월 이용료",D10*G10*$C$3,D10*E10+D10*G10*$C$3)))</f>
        <v/>
      </c>
    </row>
    <row r="11">
      <c r="A11" s="7" t="n">
        <v>9</v>
      </c>
      <c r="B11" s="21" t="inlineStr">
        <is>
          <t>붕괴감지 경보기 (단독 경보형)</t>
        </is>
      </c>
      <c r="C11" s="7" t="inlineStr">
        <is>
          <t>대</t>
        </is>
      </c>
      <c r="D11" s="22" t="n">
        <v>1</v>
      </c>
      <c r="E11" s="23">
        <f>IF(ISNUMBER('설계 참고 내역서'!F13),'설계 참고 내역서'!F13,0)</f>
        <v/>
      </c>
      <c r="F11" s="23">
        <f>IF(ISNUMBER('설계 참고 내역서'!G13),'설계 참고 내역서'!G13,0)</f>
        <v/>
      </c>
      <c r="G11" s="23">
        <f>IF(ISNUMBER('설계 참고 내역서'!H13),'설계 참고 내역서'!H13,0)</f>
        <v/>
      </c>
      <c r="H11" s="23">
        <f>D11*E11+D11*G11*$C$3</f>
        <v/>
      </c>
      <c r="I11" s="7" t="inlineStr">
        <is>
          <t>구매</t>
        </is>
      </c>
      <c r="J11" s="23">
        <f>IF(I11="월 임대",D11*IF($C$3&lt;=6,F11,IF($C$3&lt;=18,350000,300000))*$C$3,IF(I11="임대료에 포함",0,IF(I11="월 이용료",D11*G11*$C$3,D11*E11+D11*G11*$C$3)))</f>
        <v/>
      </c>
    </row>
    <row r="12">
      <c r="A12" s="7" t="n">
        <v>10</v>
      </c>
      <c r="B12" s="21" t="inlineStr">
        <is>
          <t>설치, 시운전</t>
        </is>
      </c>
      <c r="C12" s="7" t="inlineStr">
        <is>
          <t>식</t>
        </is>
      </c>
      <c r="D12" s="22" t="n">
        <v>1</v>
      </c>
      <c r="E12" s="23">
        <f>IF(ISNUMBER('설계 참고 내역서'!F14),'설계 참고 내역서'!F14,0)</f>
        <v/>
      </c>
      <c r="F12" s="23">
        <f>IF(ISNUMBER('설계 참고 내역서'!G14),'설계 참고 내역서'!G14,0)</f>
        <v/>
      </c>
      <c r="G12" s="23">
        <f>IF(ISNUMBER('설계 참고 내역서'!H14),'설계 참고 내역서'!H14,0)</f>
        <v/>
      </c>
      <c r="H12" s="23">
        <f>D12*E12+D12*G12*$C$3</f>
        <v/>
      </c>
      <c r="I12" s="7" t="inlineStr">
        <is>
          <t>임대료에 포함</t>
        </is>
      </c>
      <c r="J12" s="23">
        <f>IF(I12="월 임대",D12*IF($C$3&lt;=6,F12,IF($C$3&lt;=18,350000,300000))*$C$3,IF(I12="임대료에 포함",0,IF(I12="월 이용료",D12*G12*$C$3,D12*E12+D12*G12*$C$3)))</f>
        <v/>
      </c>
    </row>
    <row r="13">
      <c r="A13" s="7" t="n">
        <v>11</v>
      </c>
      <c r="B13" s="21" t="inlineStr">
        <is>
          <t>사용자 교육</t>
        </is>
      </c>
      <c r="C13" s="7" t="inlineStr">
        <is>
          <t>회</t>
        </is>
      </c>
      <c r="D13" s="22" t="n">
        <v>1</v>
      </c>
      <c r="E13" s="23">
        <f>IF(ISNUMBER('설계 참고 내역서'!F15),'설계 참고 내역서'!F15,0)</f>
        <v/>
      </c>
      <c r="F13" s="23">
        <f>IF(ISNUMBER('설계 참고 내역서'!G15),'설계 참고 내역서'!G15,0)</f>
        <v/>
      </c>
      <c r="G13" s="23">
        <f>IF(ISNUMBER('설계 참고 내역서'!H15),'설계 참고 내역서'!H15,0)</f>
        <v/>
      </c>
      <c r="H13" s="23">
        <f>D13*E13+D13*G13*$C$3</f>
        <v/>
      </c>
      <c r="I13" s="7" t="inlineStr">
        <is>
          <t>구매</t>
        </is>
      </c>
      <c r="J13" s="23">
        <f>IF(I13="월 임대",D13*IF($C$3&lt;=6,F13,IF($C$3&lt;=18,350000,300000))*$C$3,IF(I13="임대료에 포함",0,IF(I13="월 이용료",D13*G13*$C$3,D13*E13+D13*G13*$C$3)))</f>
        <v/>
      </c>
    </row>
    <row r="14">
      <c r="A14" s="7" t="n">
        <v>12</v>
      </c>
      <c r="B14" s="21" t="inlineStr">
        <is>
          <t>LTE 회선</t>
        </is>
      </c>
      <c r="C14" s="7" t="inlineStr">
        <is>
          <t>회선</t>
        </is>
      </c>
      <c r="D14" s="22" t="n">
        <v>2</v>
      </c>
      <c r="E14" s="23">
        <f>IF(ISNUMBER('설계 참고 내역서'!F16),'설계 참고 내역서'!F16,0)</f>
        <v/>
      </c>
      <c r="F14" s="23">
        <f>IF(ISNUMBER('설계 참고 내역서'!G16),'설계 참고 내역서'!G16,0)</f>
        <v/>
      </c>
      <c r="G14" s="23">
        <f>IF(ISNUMBER('설계 참고 내역서'!H16),'설계 참고 내역서'!H16,0)</f>
        <v/>
      </c>
      <c r="H14" s="23">
        <f>D14*E14+D14*G14*$C$3</f>
        <v/>
      </c>
      <c r="I14" s="7" t="inlineStr">
        <is>
          <t>임대료에 포함</t>
        </is>
      </c>
      <c r="J14" s="23">
        <f>IF(I14="월 임대",D14*IF($C$3&lt;=6,F14,IF($C$3&lt;=18,350000,300000))*$C$3,IF(I14="임대료에 포함",0,IF(I14="월 이용료",D14*G14*$C$3,D14*E14+D14*G14*$C$3)))</f>
        <v/>
      </c>
    </row>
    <row r="15">
      <c r="A15" s="7" t="n">
        <v>13</v>
      </c>
      <c r="B15" s="21" t="inlineStr">
        <is>
          <t>고정 IP</t>
        </is>
      </c>
      <c r="C15" s="7" t="inlineStr">
        <is>
          <t>회선</t>
        </is>
      </c>
      <c r="D15" s="22" t="n">
        <v>2</v>
      </c>
      <c r="E15" s="23">
        <f>IF(ISNUMBER('설계 참고 내역서'!F17),'설계 참고 내역서'!F17,0)</f>
        <v/>
      </c>
      <c r="F15" s="23">
        <f>IF(ISNUMBER('설계 참고 내역서'!G17),'설계 참고 내역서'!G17,0)</f>
        <v/>
      </c>
      <c r="G15" s="23">
        <f>IF(ISNUMBER('설계 참고 내역서'!H17),'설계 참고 내역서'!H17,0)</f>
        <v/>
      </c>
      <c r="H15" s="23">
        <f>D15*E15+D15*G15*$C$3</f>
        <v/>
      </c>
      <c r="I15" s="7" t="inlineStr">
        <is>
          <t>월 이용료</t>
        </is>
      </c>
      <c r="J15" s="23">
        <f>IF(I15="월 임대",D15*IF($C$3&lt;=6,F15,IF($C$3&lt;=18,350000,300000))*$C$3,IF(I15="임대료에 포함",0,IF(I15="월 이용료",D15*G15*$C$3,D15*E15+D15*G15*$C$3)))</f>
        <v/>
      </c>
    </row>
    <row r="16">
      <c r="A16" s="24" t="n"/>
      <c r="B16" s="24" t="inlineStr">
        <is>
          <t>합계 (VAT 별도)</t>
        </is>
      </c>
      <c r="C16" s="24" t="n"/>
      <c r="D16" s="24" t="n"/>
      <c r="E16" s="24" t="n"/>
      <c r="F16" s="24" t="n"/>
      <c r="G16" s="24" t="n"/>
      <c r="H16" s="18">
        <f>SUM(H6:H15)</f>
        <v/>
      </c>
      <c r="I16" s="24" t="n"/>
      <c r="J16" s="18">
        <f>SUM(J6:J15)</f>
        <v/>
      </c>
    </row>
    <row r="18">
      <c r="A18" s="19" t="inlineStr">
        <is>
          <t>임대형은 이동형 CCTV 월 임대료에 통신료, 녹화 장치, 설치, 유지보수, 회수가 포함된 기준입니다. 월 임대료는 1~6개월 400,000, 7~18개월 350,000, 19개월 이상 300,000으로 자동 적용됩니다.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2026-10-21T10:08:56Z</dcterms:created>
  <dcterms:modified xmlns:dcterms="http://purl.org/dc/terms/" xmlns:xsi="http://www.w3.org/2001/XMLSchema-instance" xsi:type="dcterms:W3CDTF">2026-10-21T10:09:26Z</dcterms:modified>
</cp:coreProperties>
</file>